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Documents\"/>
    </mc:Choice>
  </mc:AlternateContent>
  <bookViews>
    <workbookView xWindow="0" yWindow="0" windowWidth="27840" windowHeight="11700"/>
  </bookViews>
  <sheets>
    <sheet name="Финальный" sheetId="2" r:id="rId1"/>
  </sheets>
  <calcPr calcId="162913"/>
</workbook>
</file>

<file path=xl/calcChain.xml><?xml version="1.0" encoding="utf-8"?>
<calcChain xmlns="http://schemas.openxmlformats.org/spreadsheetml/2006/main">
  <c r="O18" i="2" l="1"/>
  <c r="M10" i="2"/>
  <c r="M11" i="2"/>
  <c r="M12" i="2"/>
  <c r="M13" i="2"/>
  <c r="M14" i="2"/>
  <c r="M15" i="2"/>
  <c r="M16" i="2"/>
  <c r="K11" i="2"/>
  <c r="K12" i="2"/>
  <c r="K13" i="2"/>
  <c r="K14" i="2"/>
  <c r="K15" i="2"/>
  <c r="K16" i="2"/>
  <c r="I8" i="2"/>
  <c r="J8" i="2"/>
  <c r="I9" i="2"/>
  <c r="J9" i="2"/>
  <c r="I10" i="2"/>
  <c r="J10" i="2"/>
  <c r="K10" i="2" s="1"/>
  <c r="I11" i="2"/>
  <c r="J11" i="2"/>
  <c r="I12" i="2"/>
  <c r="J12" i="2"/>
  <c r="I13" i="2"/>
  <c r="J13" i="2"/>
  <c r="I14" i="2"/>
  <c r="J14" i="2"/>
  <c r="I15" i="2"/>
  <c r="J15" i="2"/>
  <c r="I16" i="2"/>
  <c r="J16" i="2"/>
  <c r="N11" i="2" l="1"/>
  <c r="N16" i="2"/>
  <c r="N14" i="2"/>
  <c r="N10" i="2"/>
  <c r="N15" i="2"/>
  <c r="N13" i="2"/>
  <c r="N12" i="2"/>
  <c r="D18" i="2"/>
  <c r="K9" i="2" l="1"/>
  <c r="M9" i="2"/>
  <c r="N9" i="2" l="1"/>
  <c r="M8" i="2"/>
  <c r="K8" i="2"/>
  <c r="J7" i="2"/>
  <c r="K7" i="2" s="1"/>
  <c r="I7" i="2"/>
  <c r="N8" i="2" l="1"/>
  <c r="K18" i="2"/>
  <c r="M7" i="2"/>
  <c r="M18" i="2" s="1"/>
  <c r="N7" i="2" l="1"/>
  <c r="N18" i="2" s="1"/>
</calcChain>
</file>

<file path=xl/sharedStrings.xml><?xml version="1.0" encoding="utf-8"?>
<sst xmlns="http://schemas.openxmlformats.org/spreadsheetml/2006/main" count="45" uniqueCount="25">
  <si>
    <t>Item</t>
  </si>
  <si>
    <t>Qty</t>
  </si>
  <si>
    <t>Square</t>
  </si>
  <si>
    <t>CBM</t>
  </si>
  <si>
    <t>KGS</t>
  </si>
  <si>
    <t>FRT</t>
  </si>
  <si>
    <t>L</t>
  </si>
  <si>
    <t>W</t>
  </si>
  <si>
    <t>H</t>
  </si>
  <si>
    <t>each</t>
  </si>
  <si>
    <t>Tot.</t>
  </si>
  <si>
    <t>no.</t>
  </si>
  <si>
    <t>Mts.</t>
  </si>
  <si>
    <t>№</t>
  </si>
  <si>
    <t>Dimensions (mm)</t>
  </si>
  <si>
    <t>Packing Type</t>
  </si>
  <si>
    <t>Total</t>
  </si>
  <si>
    <t>PIPE#WELDED @ 168 * 1.406</t>
  </si>
  <si>
    <t>PIPE#WELDED @ 68 * 1.000</t>
  </si>
  <si>
    <t>PIPE#WELDED @ 80 * 0.812</t>
  </si>
  <si>
    <t>PIPE#WELDED @ 64 * 0.688</t>
  </si>
  <si>
    <t>Unpacked</t>
  </si>
  <si>
    <t>Price total</t>
  </si>
  <si>
    <t>EUR</t>
  </si>
  <si>
    <t>Packing list Amur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</si>
</sst>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</font>
    <font>
      <b/>
      <sz val="10"/>
      <color theme="1"/>
      <name val="Bosch Office Sans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7030A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70C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37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0" applyFont="1"/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5" fillId="0" borderId="0" xfId="0" applyFont="1"/>
    <xf numFmtId="0" fontId="4" fillId="3" borderId="2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4" fillId="4" borderId="6" xfId="0" applyFont="1" applyFill="1" applyBorder="1" applyAlignment="1">
      <alignment vertical="center" wrapText="1"/>
    </xf>
    <xf numFmtId="0" fontId="4" fillId="4" borderId="7" xfId="0" applyFont="1" applyFill="1" applyBorder="1" applyAlignment="1">
      <alignment vertical="center" wrapText="1"/>
    </xf>
    <xf numFmtId="0" fontId="4" fillId="4" borderId="8" xfId="0" applyFont="1" applyFill="1" applyBorder="1" applyAlignment="1">
      <alignment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5" fillId="0" borderId="0" xfId="0" applyFont="1" applyAlignment="1"/>
    <xf numFmtId="0" fontId="7" fillId="2" borderId="9" xfId="0" applyFont="1" applyFill="1" applyBorder="1" applyAlignment="1">
      <alignment horizontal="center"/>
    </xf>
    <xf numFmtId="2" fontId="4" fillId="3" borderId="2" xfId="0" applyNumberFormat="1" applyFont="1" applyFill="1" applyBorder="1" applyAlignment="1">
      <alignment horizontal="center" vertical="center" wrapText="1"/>
    </xf>
    <xf numFmtId="2" fontId="4" fillId="3" borderId="10" xfId="0" applyNumberFormat="1" applyFont="1" applyFill="1" applyBorder="1" applyAlignment="1">
      <alignment horizontal="center" vertical="center" wrapText="1"/>
    </xf>
    <xf numFmtId="2" fontId="4" fillId="4" borderId="6" xfId="0" applyNumberFormat="1" applyFont="1" applyFill="1" applyBorder="1" applyAlignment="1">
      <alignment horizontal="center" vertical="center" wrapText="1"/>
    </xf>
    <xf numFmtId="2" fontId="4" fillId="4" borderId="8" xfId="0" applyNumberFormat="1" applyFont="1" applyFill="1" applyBorder="1" applyAlignment="1">
      <alignment vertical="center" wrapText="1"/>
    </xf>
    <xf numFmtId="2" fontId="4" fillId="4" borderId="0" xfId="0" applyNumberFormat="1" applyFont="1" applyFill="1" applyBorder="1" applyAlignment="1">
      <alignment vertical="center" wrapText="1"/>
    </xf>
    <xf numFmtId="0" fontId="0" fillId="0" borderId="0" xfId="0" applyAlignment="1">
      <alignment horizontal="center"/>
    </xf>
    <xf numFmtId="1" fontId="4" fillId="3" borderId="2" xfId="0" applyNumberFormat="1" applyFont="1" applyFill="1" applyBorder="1" applyAlignment="1">
      <alignment horizontal="center" vertical="center" wrapText="1"/>
    </xf>
    <xf numFmtId="1" fontId="4" fillId="4" borderId="8" xfId="0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3" borderId="11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vertical="center" wrapText="1"/>
    </xf>
    <xf numFmtId="0" fontId="4" fillId="3" borderId="12" xfId="0" applyFont="1" applyFill="1" applyBorder="1" applyAlignment="1">
      <alignment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2" fontId="4" fillId="3" borderId="8" xfId="0" applyNumberFormat="1" applyFont="1" applyFill="1" applyBorder="1" applyAlignment="1">
      <alignment horizontal="center" vertical="center" wrapText="1"/>
    </xf>
    <xf numFmtId="1" fontId="4" fillId="3" borderId="12" xfId="0" applyNumberFormat="1" applyFont="1" applyFill="1" applyBorder="1" applyAlignment="1">
      <alignment horizontal="center" vertical="center" wrapText="1"/>
    </xf>
    <xf numFmtId="1" fontId="4" fillId="3" borderId="8" xfId="0" applyNumberFormat="1" applyFont="1" applyFill="1" applyBorder="1" applyAlignment="1">
      <alignment horizontal="center" vertical="center" wrapText="1"/>
    </xf>
    <xf numFmtId="2" fontId="4" fillId="3" borderId="0" xfId="0" applyNumberFormat="1" applyFont="1" applyFill="1" applyBorder="1" applyAlignment="1">
      <alignment horizontal="center" vertical="center" wrapText="1"/>
    </xf>
  </cellXfs>
  <cellStyles count="3">
    <cellStyle name="Normal 2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2</xdr:col>
      <xdr:colOff>2247900</xdr:colOff>
      <xdr:row>2</xdr:row>
      <xdr:rowOff>0</xdr:rowOff>
    </xdr:to>
    <xdr:pic>
      <xdr:nvPicPr>
        <xdr:cNvPr id="4" name="Рисунок 3" descr="C:\Users\tov\AppData\Local\Microsoft\Windows\INetCache\Content.MSO\4FDA39B7.tmp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2714625" cy="3524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19"/>
  <sheetViews>
    <sheetView tabSelected="1" zoomScale="90" zoomScaleNormal="90" workbookViewId="0">
      <selection activeCell="F24" sqref="F24"/>
    </sheetView>
  </sheetViews>
  <sheetFormatPr defaultColWidth="9.140625" defaultRowHeight="15"/>
  <cols>
    <col min="1" max="1" width="9.140625" style="1"/>
    <col min="2" max="2" width="7" style="1" bestFit="1" customWidth="1"/>
    <col min="3" max="3" width="34.42578125" style="1" customWidth="1"/>
    <col min="4" max="4" width="7" style="1" customWidth="1"/>
    <col min="5" max="5" width="15.42578125" style="1" bestFit="1" customWidth="1"/>
    <col min="6" max="6" width="10.140625" style="1" customWidth="1"/>
    <col min="7" max="7" width="8.85546875" style="1" customWidth="1"/>
    <col min="8" max="8" width="10.5703125" style="1" customWidth="1"/>
    <col min="9" max="9" width="11.7109375" style="2" customWidth="1"/>
    <col min="10" max="10" width="9.5703125" style="1" bestFit="1" customWidth="1"/>
    <col min="11" max="11" width="11.42578125" style="1" bestFit="1" customWidth="1"/>
    <col min="12" max="12" width="11.5703125" style="1" bestFit="1" customWidth="1"/>
    <col min="13" max="13" width="12.85546875" style="1" customWidth="1"/>
    <col min="14" max="14" width="16" style="1" customWidth="1"/>
    <col min="15" max="15" width="10.5703125" style="1" customWidth="1"/>
    <col min="16" max="16384" width="9.140625" style="1"/>
  </cols>
  <sheetData>
    <row r="1" spans="2:15" s="3" customFormat="1">
      <c r="B1" s="27"/>
      <c r="C1" s="27"/>
      <c r="D1" s="27"/>
      <c r="E1" s="27"/>
    </row>
    <row r="2" spans="2:15" s="3" customFormat="1">
      <c r="B2" s="27"/>
      <c r="C2" s="27"/>
      <c r="D2" s="27"/>
      <c r="E2" s="27"/>
    </row>
    <row r="3" spans="2:15" s="3" customFormat="1">
      <c r="B3" s="2"/>
      <c r="C3" s="2"/>
      <c r="D3" s="2"/>
      <c r="E3" s="2"/>
    </row>
    <row r="4" spans="2:15" s="3" customFormat="1">
      <c r="B4" s="16" t="s">
        <v>24</v>
      </c>
      <c r="C4" s="1"/>
      <c r="D4" s="1"/>
      <c r="E4" s="1"/>
    </row>
    <row r="5" spans="2:15" s="6" customFormat="1" ht="15" customHeight="1">
      <c r="B5" s="4" t="s">
        <v>13</v>
      </c>
      <c r="C5" s="4" t="s">
        <v>0</v>
      </c>
      <c r="D5" s="4" t="s">
        <v>1</v>
      </c>
      <c r="E5" s="4" t="s">
        <v>15</v>
      </c>
      <c r="F5" s="26" t="s">
        <v>14</v>
      </c>
      <c r="G5" s="26"/>
      <c r="H5" s="26"/>
      <c r="I5" s="4" t="s">
        <v>2</v>
      </c>
      <c r="J5" s="4" t="s">
        <v>3</v>
      </c>
      <c r="K5" s="5" t="s">
        <v>3</v>
      </c>
      <c r="L5" s="4" t="s">
        <v>4</v>
      </c>
      <c r="M5" s="4" t="s">
        <v>4</v>
      </c>
      <c r="N5" s="17" t="s">
        <v>5</v>
      </c>
      <c r="O5" s="17" t="s">
        <v>22</v>
      </c>
    </row>
    <row r="6" spans="2:15" s="6" customFormat="1">
      <c r="B6" s="4"/>
      <c r="C6" s="4" t="s">
        <v>11</v>
      </c>
      <c r="D6" s="4"/>
      <c r="E6" s="4"/>
      <c r="F6" s="4" t="s">
        <v>6</v>
      </c>
      <c r="G6" s="4" t="s">
        <v>7</v>
      </c>
      <c r="H6" s="4" t="s">
        <v>8</v>
      </c>
      <c r="I6" s="4" t="s">
        <v>12</v>
      </c>
      <c r="J6" s="4" t="s">
        <v>9</v>
      </c>
      <c r="K6" s="5" t="s">
        <v>10</v>
      </c>
      <c r="L6" s="4" t="s">
        <v>9</v>
      </c>
      <c r="M6" s="4" t="s">
        <v>10</v>
      </c>
      <c r="N6" s="17" t="s">
        <v>10</v>
      </c>
      <c r="O6" s="17" t="s">
        <v>23</v>
      </c>
    </row>
    <row r="7" spans="2:15">
      <c r="B7" s="8">
        <v>1</v>
      </c>
      <c r="C7" s="7" t="s">
        <v>17</v>
      </c>
      <c r="D7" s="9">
        <v>1</v>
      </c>
      <c r="E7" s="10" t="s">
        <v>21</v>
      </c>
      <c r="F7" s="7">
        <v>4000</v>
      </c>
      <c r="G7" s="7">
        <v>4267.2000000000007</v>
      </c>
      <c r="H7" s="7">
        <v>4267.2000000000007</v>
      </c>
      <c r="I7" s="18">
        <f>F7/1000*G7/1000</f>
        <v>17.068800000000003</v>
      </c>
      <c r="J7" s="18">
        <f>F7/1000*G7/1000*H7/1000</f>
        <v>72.835983360000029</v>
      </c>
      <c r="K7" s="18">
        <f t="shared" ref="K7:K8" si="0">J7*D7</f>
        <v>72.835983360000029</v>
      </c>
      <c r="L7" s="24">
        <v>15169</v>
      </c>
      <c r="M7" s="24">
        <f>L7*D7</f>
        <v>15169</v>
      </c>
      <c r="N7" s="19">
        <f>IF(K7&gt;M7/1000,K7,M7/1000)</f>
        <v>72.835983360000029</v>
      </c>
      <c r="O7" s="19">
        <v>26620.080000000002</v>
      </c>
    </row>
    <row r="8" spans="2:15">
      <c r="B8" s="11">
        <v>2</v>
      </c>
      <c r="C8" s="10" t="s">
        <v>17</v>
      </c>
      <c r="D8" s="9">
        <v>1</v>
      </c>
      <c r="E8" s="10" t="s">
        <v>21</v>
      </c>
      <c r="F8" s="7">
        <v>4000</v>
      </c>
      <c r="G8" s="7">
        <v>4267.2000000000007</v>
      </c>
      <c r="H8" s="7">
        <v>4267.2000000000007</v>
      </c>
      <c r="I8" s="18">
        <f t="shared" ref="I8:I16" si="1">F8/1000*G8/1000</f>
        <v>17.068800000000003</v>
      </c>
      <c r="J8" s="18">
        <f t="shared" ref="J8:J16" si="2">F8/1000*G8/1000*H8/1000</f>
        <v>72.835983360000029</v>
      </c>
      <c r="K8" s="18">
        <f t="shared" si="0"/>
        <v>72.835983360000029</v>
      </c>
      <c r="L8" s="24">
        <v>15242</v>
      </c>
      <c r="M8" s="24">
        <f t="shared" ref="M8" si="3">L8*D8</f>
        <v>15242</v>
      </c>
      <c r="N8" s="19">
        <f t="shared" ref="N8:O16" si="4">IF(K8&gt;M8/1000,K8,M8/1000)</f>
        <v>72.835983360000029</v>
      </c>
      <c r="O8" s="19">
        <v>26620.080000000002</v>
      </c>
    </row>
    <row r="9" spans="2:15">
      <c r="B9" s="8">
        <v>3</v>
      </c>
      <c r="C9" s="10" t="s">
        <v>17</v>
      </c>
      <c r="D9" s="9">
        <v>1</v>
      </c>
      <c r="E9" s="10" t="s">
        <v>21</v>
      </c>
      <c r="F9" s="7">
        <v>4000</v>
      </c>
      <c r="G9" s="7">
        <v>4267.2000000000007</v>
      </c>
      <c r="H9" s="7">
        <v>4267.2000000000007</v>
      </c>
      <c r="I9" s="18">
        <f t="shared" si="1"/>
        <v>17.068800000000003</v>
      </c>
      <c r="J9" s="18">
        <f t="shared" si="2"/>
        <v>72.835983360000029</v>
      </c>
      <c r="K9" s="18">
        <f t="shared" ref="K9:K16" si="5">J9*D9</f>
        <v>72.835983360000029</v>
      </c>
      <c r="L9" s="24">
        <v>15218</v>
      </c>
      <c r="M9" s="24">
        <f t="shared" ref="M9:M16" si="6">L9*D9</f>
        <v>15218</v>
      </c>
      <c r="N9" s="19">
        <f t="shared" si="4"/>
        <v>72.835983360000029</v>
      </c>
      <c r="O9" s="19">
        <v>26620.080000000002</v>
      </c>
    </row>
    <row r="10" spans="2:15">
      <c r="B10" s="8">
        <v>4</v>
      </c>
      <c r="C10" s="10" t="s">
        <v>17</v>
      </c>
      <c r="D10" s="9">
        <v>1</v>
      </c>
      <c r="E10" s="10" t="s">
        <v>21</v>
      </c>
      <c r="F10" s="7">
        <v>3860</v>
      </c>
      <c r="G10" s="7">
        <v>4267.2000000000007</v>
      </c>
      <c r="H10" s="7">
        <v>4267.2000000000007</v>
      </c>
      <c r="I10" s="18">
        <f t="shared" si="1"/>
        <v>16.471392000000005</v>
      </c>
      <c r="J10" s="18">
        <f t="shared" si="2"/>
        <v>70.28672394240003</v>
      </c>
      <c r="K10" s="18">
        <f t="shared" si="5"/>
        <v>70.28672394240003</v>
      </c>
      <c r="L10" s="24">
        <v>14673</v>
      </c>
      <c r="M10" s="24">
        <f t="shared" si="6"/>
        <v>14673</v>
      </c>
      <c r="N10" s="19">
        <f t="shared" si="4"/>
        <v>70.28672394240003</v>
      </c>
      <c r="O10" s="19">
        <v>25688.38</v>
      </c>
    </row>
    <row r="11" spans="2:15">
      <c r="B11" s="11">
        <v>5</v>
      </c>
      <c r="C11" s="10" t="s">
        <v>17</v>
      </c>
      <c r="D11" s="9">
        <v>1</v>
      </c>
      <c r="E11" s="10" t="s">
        <v>21</v>
      </c>
      <c r="F11" s="7">
        <v>3990</v>
      </c>
      <c r="G11" s="7">
        <v>4267.2000000000007</v>
      </c>
      <c r="H11" s="7">
        <v>4267.2000000000007</v>
      </c>
      <c r="I11" s="18">
        <f t="shared" si="1"/>
        <v>17.026128000000003</v>
      </c>
      <c r="J11" s="18">
        <f t="shared" si="2"/>
        <v>72.65389340160003</v>
      </c>
      <c r="K11" s="18">
        <f t="shared" si="5"/>
        <v>72.65389340160003</v>
      </c>
      <c r="L11" s="24">
        <v>15149</v>
      </c>
      <c r="M11" s="24">
        <f t="shared" si="6"/>
        <v>15149</v>
      </c>
      <c r="N11" s="19">
        <f t="shared" si="4"/>
        <v>72.65389340160003</v>
      </c>
      <c r="O11" s="19">
        <v>26553.53</v>
      </c>
    </row>
    <row r="12" spans="2:15">
      <c r="B12" s="8">
        <v>6</v>
      </c>
      <c r="C12" s="10" t="s">
        <v>17</v>
      </c>
      <c r="D12" s="9">
        <v>1</v>
      </c>
      <c r="E12" s="10" t="s">
        <v>21</v>
      </c>
      <c r="F12" s="7">
        <v>4000</v>
      </c>
      <c r="G12" s="7">
        <v>4267.2000000000007</v>
      </c>
      <c r="H12" s="7">
        <v>4267.2000000000007</v>
      </c>
      <c r="I12" s="18">
        <f t="shared" si="1"/>
        <v>17.068800000000003</v>
      </c>
      <c r="J12" s="18">
        <f t="shared" si="2"/>
        <v>72.835983360000029</v>
      </c>
      <c r="K12" s="18">
        <f t="shared" si="5"/>
        <v>72.835983360000029</v>
      </c>
      <c r="L12" s="24">
        <v>15156</v>
      </c>
      <c r="M12" s="24">
        <f t="shared" si="6"/>
        <v>15156</v>
      </c>
      <c r="N12" s="19">
        <f t="shared" si="4"/>
        <v>72.835983360000029</v>
      </c>
      <c r="O12" s="19">
        <v>26620.080000000002</v>
      </c>
    </row>
    <row r="13" spans="2:15">
      <c r="B13" s="8">
        <v>7</v>
      </c>
      <c r="C13" s="10" t="s">
        <v>18</v>
      </c>
      <c r="D13" s="9">
        <v>1</v>
      </c>
      <c r="E13" s="10" t="s">
        <v>21</v>
      </c>
      <c r="F13" s="7">
        <v>4340</v>
      </c>
      <c r="G13" s="7">
        <v>1727.2</v>
      </c>
      <c r="H13" s="7">
        <v>1727.2</v>
      </c>
      <c r="I13" s="18">
        <f t="shared" si="1"/>
        <v>7.496048</v>
      </c>
      <c r="J13" s="18">
        <f t="shared" si="2"/>
        <v>12.9471741056</v>
      </c>
      <c r="K13" s="18">
        <f t="shared" si="5"/>
        <v>12.9471741056</v>
      </c>
      <c r="L13" s="24">
        <v>4779</v>
      </c>
      <c r="M13" s="24">
        <f t="shared" si="6"/>
        <v>4779</v>
      </c>
      <c r="N13" s="19">
        <f t="shared" si="4"/>
        <v>12.9471741056</v>
      </c>
      <c r="O13" s="19">
        <v>59299.42</v>
      </c>
    </row>
    <row r="14" spans="2:15">
      <c r="B14" s="11">
        <v>8</v>
      </c>
      <c r="C14" s="10" t="s">
        <v>19</v>
      </c>
      <c r="D14" s="9">
        <v>1</v>
      </c>
      <c r="E14" s="10" t="s">
        <v>21</v>
      </c>
      <c r="F14" s="7">
        <v>4500</v>
      </c>
      <c r="G14" s="7">
        <v>2032</v>
      </c>
      <c r="H14" s="7">
        <v>2032</v>
      </c>
      <c r="I14" s="18">
        <f t="shared" si="1"/>
        <v>9.1440000000000001</v>
      </c>
      <c r="J14" s="18">
        <f t="shared" si="2"/>
        <v>18.580608000000002</v>
      </c>
      <c r="K14" s="18">
        <f t="shared" si="5"/>
        <v>18.580608000000002</v>
      </c>
      <c r="L14" s="24">
        <v>4673</v>
      </c>
      <c r="M14" s="24">
        <f t="shared" si="6"/>
        <v>4673</v>
      </c>
      <c r="N14" s="19">
        <f t="shared" si="4"/>
        <v>18.580608000000002</v>
      </c>
      <c r="O14" s="19">
        <v>28966.86</v>
      </c>
    </row>
    <row r="15" spans="2:15">
      <c r="B15" s="8">
        <v>9</v>
      </c>
      <c r="C15" s="10" t="s">
        <v>19</v>
      </c>
      <c r="D15" s="9">
        <v>1</v>
      </c>
      <c r="E15" s="10" t="s">
        <v>21</v>
      </c>
      <c r="F15" s="7">
        <v>4340</v>
      </c>
      <c r="G15" s="7">
        <v>2032</v>
      </c>
      <c r="H15" s="7">
        <v>2032</v>
      </c>
      <c r="I15" s="18">
        <f t="shared" si="1"/>
        <v>8.8188800000000001</v>
      </c>
      <c r="J15" s="18">
        <f t="shared" si="2"/>
        <v>17.919964159999999</v>
      </c>
      <c r="K15" s="18">
        <f t="shared" si="5"/>
        <v>17.919964159999999</v>
      </c>
      <c r="L15" s="24">
        <v>4507</v>
      </c>
      <c r="M15" s="24">
        <f t="shared" si="6"/>
        <v>4507</v>
      </c>
      <c r="N15" s="19">
        <f t="shared" si="4"/>
        <v>17.919964159999999</v>
      </c>
      <c r="O15" s="19">
        <v>27936.93</v>
      </c>
    </row>
    <row r="16" spans="2:15">
      <c r="B16" s="8">
        <v>10</v>
      </c>
      <c r="C16" s="10" t="s">
        <v>20</v>
      </c>
      <c r="D16" s="9">
        <v>1</v>
      </c>
      <c r="E16" s="10" t="s">
        <v>21</v>
      </c>
      <c r="F16" s="7">
        <v>4330</v>
      </c>
      <c r="G16" s="7">
        <v>1625.6</v>
      </c>
      <c r="H16" s="7">
        <v>1625.6</v>
      </c>
      <c r="I16" s="18">
        <f t="shared" si="1"/>
        <v>7.0388479999999998</v>
      </c>
      <c r="J16" s="18">
        <f t="shared" si="2"/>
        <v>11.442351308799998</v>
      </c>
      <c r="K16" s="18">
        <f t="shared" si="5"/>
        <v>11.442351308799998</v>
      </c>
      <c r="L16" s="24">
        <v>3109</v>
      </c>
      <c r="M16" s="24">
        <f t="shared" si="6"/>
        <v>3109</v>
      </c>
      <c r="N16" s="19">
        <f t="shared" si="4"/>
        <v>11.442351308799998</v>
      </c>
      <c r="O16" s="19">
        <v>38576.839999999997</v>
      </c>
    </row>
    <row r="17" spans="2:15">
      <c r="B17" s="28"/>
      <c r="C17" s="29"/>
      <c r="D17" s="30"/>
      <c r="E17" s="29"/>
      <c r="F17" s="31"/>
      <c r="G17" s="31"/>
      <c r="H17" s="31"/>
      <c r="I17" s="32"/>
      <c r="J17" s="32"/>
      <c r="K17" s="33"/>
      <c r="L17" s="34"/>
      <c r="M17" s="35"/>
      <c r="N17" s="36"/>
      <c r="O17" s="36"/>
    </row>
    <row r="18" spans="2:15">
      <c r="B18" s="13"/>
      <c r="C18" s="12" t="s">
        <v>16</v>
      </c>
      <c r="D18" s="14">
        <f>SUM(D7:D16)</f>
        <v>10</v>
      </c>
      <c r="E18" s="12"/>
      <c r="F18" s="12"/>
      <c r="G18" s="12"/>
      <c r="H18" s="12"/>
      <c r="I18" s="15"/>
      <c r="J18" s="20"/>
      <c r="K18" s="21">
        <f>SUM(K7:K16)</f>
        <v>495.17464835840019</v>
      </c>
      <c r="L18" s="20"/>
      <c r="M18" s="25">
        <f>SUM(M7:M16)</f>
        <v>107675</v>
      </c>
      <c r="N18" s="22">
        <f>SUM(N2:N16)</f>
        <v>495.17464835840019</v>
      </c>
      <c r="O18" s="22">
        <f>SUM(O7:O16)</f>
        <v>313502.28000000003</v>
      </c>
    </row>
    <row r="19" spans="2:15">
      <c r="I19" s="23"/>
    </row>
  </sheetData>
  <mergeCells count="2">
    <mergeCell ref="B1:E2"/>
    <mergeCell ref="F5:H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Финальный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Олег Тимонин</dc:creator>
  <cp:lastModifiedBy>Олег Тимонин</cp:lastModifiedBy>
  <cp:lastPrinted>2023-12-18T11:11:39Z</cp:lastPrinted>
  <dcterms:created xsi:type="dcterms:W3CDTF">2014-07-03T11:35:42Z</dcterms:created>
  <dcterms:modified xsi:type="dcterms:W3CDTF">2023-12-18T11:11:41Z</dcterms:modified>
</cp:coreProperties>
</file>